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95" activeTab="0"/>
  </bookViews>
  <sheets>
    <sheet name="чистовик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'Лист1'!$12:$16</definedName>
    <definedName name="_xlnm.Print_Titles" localSheetId="0">'чистовик'!$11:$13</definedName>
    <definedName name="_xlnm.Print_Area" localSheetId="1">'Лист1'!$A$1:$F$51</definedName>
    <definedName name="_xlnm.Print_Area" localSheetId="0">'чистовик'!$A$1:$H$16</definedName>
  </definedNames>
  <calcPr fullCalcOnLoad="1"/>
</workbook>
</file>

<file path=xl/sharedStrings.xml><?xml version="1.0" encoding="utf-8"?>
<sst xmlns="http://schemas.openxmlformats.org/spreadsheetml/2006/main" count="82" uniqueCount="49">
  <si>
    <t>всего</t>
  </si>
  <si>
    <t>Министерство жилищной политики и энергетики Иркутской области</t>
  </si>
  <si>
    <t>Министерство социального развития, опеки и попечительства Иркутской области</t>
  </si>
  <si>
    <t>Министерство строительства, дорожного хозяйства Иркутской области</t>
  </si>
  <si>
    <t xml:space="preserve">Министерство жилищной политики и энергетики Иркутской области </t>
  </si>
  <si>
    <t>1. Содействие оснащению жилищного фонда приборами учета потребления энергетических ресурсов и воды</t>
  </si>
  <si>
    <t>Приложение 3</t>
  </si>
  <si>
    <t xml:space="preserve">к муниципальной программе  "Энергосбережение и </t>
  </si>
  <si>
    <t>повышение энергетической эффективности на территории</t>
  </si>
  <si>
    <t>Черемховского районного муниципального образования"</t>
  </si>
  <si>
    <t xml:space="preserve"> на 2014-2016 годы</t>
  </si>
  <si>
    <t xml:space="preserve">РЕСУРСНОЕ ОБЕСПЕЧЕНИЕ РЕАЛИЗАЦИИ МУНИЦИПАЛЬНОЙ ПРОГРАММЫ </t>
  </si>
  <si>
    <t>"Энергосбережение и повышение энергетической эффективности  на территории</t>
  </si>
  <si>
    <t xml:space="preserve"> Черемховского районного муниципального образования» на 2014-2016 годы</t>
  </si>
  <si>
    <t>(далее соотвественно муниципальная программа)</t>
  </si>
  <si>
    <t>Наименование основного мероприятия, мероприятия</t>
  </si>
  <si>
    <t>Муниципальные образования Черемховского района</t>
  </si>
  <si>
    <t>Черемховское районное муниципальное образование</t>
  </si>
  <si>
    <t>2. Частичное возмещение расходов по приобретению и установке индивидуальных и общих (для общежитий) приборов учета использования воды и электрической энергии</t>
  </si>
  <si>
    <t>3. Создание условий для обеспечения энергосбережения и повышения энергетической эффективности в бюджетной сфере Черемховского района</t>
  </si>
  <si>
    <t>3.2.  Установка приборов учета потребляемых коммунальных ресурсов зданиями, строениями, сооружениями, принадлежащими на праве муниципальной собственности ЧРМО</t>
  </si>
  <si>
    <t>4. Создание системы мониторинга и информационного и методического обеспечения мероприятий по энергосбережению и повышению энергетической эффективности на территории ЧРМО</t>
  </si>
  <si>
    <t>4.1. Формирование районной информационной системы в области энергосбережения и повышения энергетической эффективности</t>
  </si>
  <si>
    <t>4.2. Обучение, подготовка и переподготовка кадров в области энергосбережения и повышения энергетической эффективности</t>
  </si>
  <si>
    <t>5. Содействие  строительству, реконструкции и капитальному ремонту зданий, строений, сооружений, соответствующих высокому классу энергоэффективности</t>
  </si>
  <si>
    <t xml:space="preserve">3.3. Осуществление мероприятий в области энергосбережения </t>
  </si>
  <si>
    <t>Отраслевые отделы администрации Черемховское районное муниципальное образование</t>
  </si>
  <si>
    <t>"Энергосбережение и повышение энергетической эффективности на территории Черемховского районного муниципального образования"</t>
  </si>
  <si>
    <t>Исполнители</t>
  </si>
  <si>
    <t>Расходы, (тыс. руб.), годы</t>
  </si>
  <si>
    <t>3.1. Проведение энергетических обследований бюджетных структур муниципальной собственности  ЧРМО</t>
  </si>
  <si>
    <t>Состав и значение целевых показателей муниципальной программы</t>
  </si>
  <si>
    <t>Наименование целевого показателя</t>
  </si>
  <si>
    <t>№ п/п</t>
  </si>
  <si>
    <t>Значения целевых показателей</t>
  </si>
  <si>
    <t>2013             (оценка)</t>
  </si>
  <si>
    <t>Ед.          изм.</t>
  </si>
  <si>
    <t>С.1.</t>
  </si>
  <si>
    <t>С.2.</t>
  </si>
  <si>
    <t>С.3.</t>
  </si>
  <si>
    <t>%</t>
  </si>
  <si>
    <t>Доля объемов ЭЭ, потребляемой государственными бюджетными учреждениями (далее – БУ), расчеты за которую осуществляются с использованием приборов учета, в общем объеме ЭЭ, потребляемой БУ на территории Черемховского районного муниципального образования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</si>
  <si>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Черемховского районного муниципального образования</t>
  </si>
  <si>
    <t>Доля объемов воды, потребляемой БУ, расчеты за которую осуществляются с использованием приборов учета, в общем объеме ЭЭ, потребляемой БУ на территории Черемховского районного муниципального образования</t>
  </si>
  <si>
    <t>Приложение 1</t>
  </si>
  <si>
    <t>к муниципальной программе  "Энергосбережение и повышение</t>
  </si>
  <si>
    <t xml:space="preserve"> энергетической эффективности на территории Черемховского</t>
  </si>
  <si>
    <t xml:space="preserve"> </t>
  </si>
  <si>
    <t xml:space="preserve"> районного муниципального образования" на 2014-2016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</si>
</sst>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169" fontId="11" fillId="2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3" fillId="0" borderId="0" xfId="0" applyFont="1" applyAlignment="1">
      <alignment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2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5" zoomScaleNormal="70" zoomScaleSheetLayoutView="75" workbookViewId="0" topLeftCell="A1">
      <selection activeCell="B5" sqref="B5"/>
    </sheetView>
  </sheetViews>
  <sheetFormatPr defaultColWidth="9.00390625" defaultRowHeight="12.75"/>
  <cols>
    <col min="1" max="1" width="6.25390625" style="0" customWidth="1"/>
    <col min="2" max="2" width="83.375" style="10" customWidth="1"/>
    <col min="3" max="3" width="8.00390625" style="10" customWidth="1"/>
    <col min="4" max="4" width="8.75390625" style="10" customWidth="1"/>
    <col min="5" max="5" width="11.25390625" style="10" customWidth="1"/>
    <col min="6" max="6" width="10.375" style="10" customWidth="1"/>
    <col min="7" max="7" width="9.625" style="10" customWidth="1"/>
    <col min="8" max="8" width="10.125" style="10" customWidth="1"/>
  </cols>
  <sheetData>
    <row r="1" spans="3:8" ht="17.25" customHeight="1">
      <c r="C1" s="61" t="s">
        <v>44</v>
      </c>
      <c r="D1" s="62"/>
      <c r="E1" s="62"/>
      <c r="F1" s="62"/>
      <c r="G1" s="62"/>
      <c r="H1" s="62"/>
    </row>
    <row r="2" spans="2:8" ht="17.25" customHeight="1">
      <c r="B2" s="61" t="s">
        <v>45</v>
      </c>
      <c r="C2" s="60"/>
      <c r="D2" s="60"/>
      <c r="E2" s="60"/>
      <c r="F2" s="60"/>
      <c r="G2" s="60"/>
      <c r="H2" s="60"/>
    </row>
    <row r="3" spans="2:8" ht="17.25" customHeight="1">
      <c r="B3" s="61" t="s">
        <v>46</v>
      </c>
      <c r="C3" s="60"/>
      <c r="D3" s="60"/>
      <c r="E3" s="60"/>
      <c r="F3" s="60"/>
      <c r="G3" s="60"/>
      <c r="H3" s="60"/>
    </row>
    <row r="4" spans="2:8" ht="17.25" customHeight="1">
      <c r="B4" s="61" t="s">
        <v>48</v>
      </c>
      <c r="C4" s="60"/>
      <c r="D4" s="60"/>
      <c r="E4" s="60"/>
      <c r="F4" s="60"/>
      <c r="G4" s="60"/>
      <c r="H4" s="60"/>
    </row>
    <row r="5" spans="3:8" ht="16.5" customHeight="1">
      <c r="C5" s="61" t="s">
        <v>47</v>
      </c>
      <c r="D5" s="62"/>
      <c r="E5" s="62"/>
      <c r="F5" s="62"/>
      <c r="G5" s="62"/>
      <c r="H5" s="62"/>
    </row>
    <row r="6" ht="6.75" customHeight="1">
      <c r="G6" s="11"/>
    </row>
    <row r="7" spans="1:8" s="32" customFormat="1" ht="14.25" customHeight="1">
      <c r="A7" s="37" t="s">
        <v>31</v>
      </c>
      <c r="B7" s="38"/>
      <c r="C7" s="38"/>
      <c r="D7" s="38"/>
      <c r="E7" s="38"/>
      <c r="F7" s="38"/>
      <c r="G7" s="38"/>
      <c r="H7" s="38"/>
    </row>
    <row r="8" spans="1:8" s="32" customFormat="1" ht="18" customHeight="1">
      <c r="A8" s="37" t="s">
        <v>12</v>
      </c>
      <c r="B8" s="38"/>
      <c r="C8" s="38"/>
      <c r="D8" s="38"/>
      <c r="E8" s="38"/>
      <c r="F8" s="38"/>
      <c r="G8" s="38"/>
      <c r="H8" s="38"/>
    </row>
    <row r="9" spans="1:8" s="32" customFormat="1" ht="16.5" customHeight="1">
      <c r="A9" s="37" t="s">
        <v>13</v>
      </c>
      <c r="B9" s="38"/>
      <c r="C9" s="38"/>
      <c r="D9" s="38"/>
      <c r="E9" s="38"/>
      <c r="F9" s="38"/>
      <c r="G9" s="38"/>
      <c r="H9" s="38"/>
    </row>
    <row r="10" spans="2:8" ht="10.5" customHeight="1">
      <c r="B10" s="13"/>
      <c r="C10" s="13"/>
      <c r="D10" s="13"/>
      <c r="E10" s="13"/>
      <c r="F10" s="13"/>
      <c r="G10" s="13"/>
      <c r="H10" s="13"/>
    </row>
    <row r="11" spans="1:8" s="29" customFormat="1" ht="17.25" customHeight="1">
      <c r="A11" s="36" t="s">
        <v>33</v>
      </c>
      <c r="B11" s="36" t="s">
        <v>32</v>
      </c>
      <c r="C11" s="36" t="s">
        <v>36</v>
      </c>
      <c r="D11" s="39" t="s">
        <v>34</v>
      </c>
      <c r="E11" s="40"/>
      <c r="F11" s="40"/>
      <c r="G11" s="40"/>
      <c r="H11" s="40"/>
    </row>
    <row r="12" spans="1:8" s="29" customFormat="1" ht="30" customHeight="1">
      <c r="A12" s="36"/>
      <c r="B12" s="36"/>
      <c r="C12" s="36"/>
      <c r="D12" s="30">
        <v>2012</v>
      </c>
      <c r="E12" s="30" t="s">
        <v>35</v>
      </c>
      <c r="F12" s="30">
        <v>2014</v>
      </c>
      <c r="G12" s="30">
        <v>2015</v>
      </c>
      <c r="H12" s="30">
        <v>2016</v>
      </c>
    </row>
    <row r="13" spans="1:8" s="26" customFormat="1" ht="15.75" customHeight="1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  <c r="H13" s="34">
        <v>8</v>
      </c>
    </row>
    <row r="14" spans="1:8" s="31" customFormat="1" ht="62.25" customHeight="1">
      <c r="A14" s="28" t="s">
        <v>37</v>
      </c>
      <c r="B14" s="15" t="s">
        <v>41</v>
      </c>
      <c r="C14" s="27" t="s">
        <v>40</v>
      </c>
      <c r="D14" s="27">
        <v>100</v>
      </c>
      <c r="E14" s="27">
        <v>100</v>
      </c>
      <c r="F14" s="27">
        <v>100</v>
      </c>
      <c r="G14" s="27">
        <v>100</v>
      </c>
      <c r="H14" s="27">
        <v>100</v>
      </c>
    </row>
    <row r="15" spans="1:8" s="31" customFormat="1" ht="46.5" customHeight="1">
      <c r="A15" s="27" t="s">
        <v>38</v>
      </c>
      <c r="B15" s="35" t="s">
        <v>42</v>
      </c>
      <c r="C15" s="27" t="s">
        <v>40</v>
      </c>
      <c r="D15" s="27">
        <v>61</v>
      </c>
      <c r="E15" s="27">
        <v>65</v>
      </c>
      <c r="F15" s="27">
        <v>75</v>
      </c>
      <c r="G15" s="27">
        <v>90</v>
      </c>
      <c r="H15" s="27">
        <v>100</v>
      </c>
    </row>
    <row r="16" spans="1:8" s="31" customFormat="1" ht="52.5" customHeight="1">
      <c r="A16" s="27" t="s">
        <v>39</v>
      </c>
      <c r="B16" s="35" t="s">
        <v>43</v>
      </c>
      <c r="C16" s="27" t="s">
        <v>40</v>
      </c>
      <c r="D16" s="27">
        <v>54</v>
      </c>
      <c r="E16" s="27">
        <v>80</v>
      </c>
      <c r="F16" s="27">
        <v>90</v>
      </c>
      <c r="G16" s="27">
        <v>100</v>
      </c>
      <c r="H16" s="27">
        <v>100</v>
      </c>
    </row>
  </sheetData>
  <sheetProtection/>
  <mergeCells count="12">
    <mergeCell ref="C5:H5"/>
    <mergeCell ref="B2:H2"/>
    <mergeCell ref="B3:H3"/>
    <mergeCell ref="B4:H4"/>
    <mergeCell ref="C1:H1"/>
    <mergeCell ref="A11:A12"/>
    <mergeCell ref="A7:H7"/>
    <mergeCell ref="A8:H8"/>
    <mergeCell ref="A9:H9"/>
    <mergeCell ref="C11:C12"/>
    <mergeCell ref="D11:H11"/>
    <mergeCell ref="B11:B12"/>
  </mergeCells>
  <printOptions/>
  <pageMargins left="0.2362204724409449" right="0.1968503937007874" top="1.141732283464567" bottom="0.2755905511811024" header="0.1968503937007874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75" zoomScaleNormal="70" zoomScaleSheetLayoutView="75" zoomScalePageLayoutView="0" workbookViewId="0" topLeftCell="A40">
      <selection activeCell="B51" sqref="B51"/>
    </sheetView>
  </sheetViews>
  <sheetFormatPr defaultColWidth="9.00390625" defaultRowHeight="12.75"/>
  <cols>
    <col min="1" max="1" width="34.25390625" style="10" customWidth="1"/>
    <col min="2" max="2" width="54.375" style="10" customWidth="1"/>
    <col min="3" max="3" width="12.125" style="10" customWidth="1"/>
    <col min="4" max="4" width="11.625" style="10" customWidth="1"/>
    <col min="5" max="5" width="12.00390625" style="10" customWidth="1"/>
    <col min="6" max="6" width="12.375" style="10" customWidth="1"/>
  </cols>
  <sheetData>
    <row r="1" spans="4:6" ht="17.25" customHeight="1">
      <c r="D1" s="11" t="s">
        <v>6</v>
      </c>
      <c r="F1" s="12"/>
    </row>
    <row r="2" spans="4:6" ht="17.25" customHeight="1">
      <c r="D2" s="11" t="s">
        <v>7</v>
      </c>
      <c r="F2" s="12"/>
    </row>
    <row r="3" spans="4:6" ht="17.25" customHeight="1">
      <c r="D3" s="11" t="s">
        <v>8</v>
      </c>
      <c r="F3" s="12"/>
    </row>
    <row r="4" spans="4:6" ht="17.25" customHeight="1">
      <c r="D4" s="11" t="s">
        <v>9</v>
      </c>
      <c r="F4" s="12"/>
    </row>
    <row r="5" spans="4:6" ht="16.5" customHeight="1">
      <c r="D5" s="11" t="s">
        <v>10</v>
      </c>
      <c r="F5" s="12"/>
    </row>
    <row r="6" spans="4:6" ht="16.5" customHeight="1">
      <c r="D6" s="11"/>
      <c r="F6" s="12"/>
    </row>
    <row r="7" spans="1:7" ht="22.5" customHeight="1">
      <c r="A7" s="37" t="s">
        <v>11</v>
      </c>
      <c r="B7" s="37"/>
      <c r="C7" s="37"/>
      <c r="D7" s="37"/>
      <c r="E7" s="37"/>
      <c r="F7" s="37"/>
      <c r="G7" s="37"/>
    </row>
    <row r="8" spans="1:7" ht="21.75" customHeight="1">
      <c r="A8" s="50" t="s">
        <v>12</v>
      </c>
      <c r="B8" s="50"/>
      <c r="C8" s="50"/>
      <c r="D8" s="50"/>
      <c r="E8" s="50"/>
      <c r="F8" s="50"/>
      <c r="G8" s="3"/>
    </row>
    <row r="9" spans="1:7" ht="21.75" customHeight="1">
      <c r="A9" s="50" t="s">
        <v>13</v>
      </c>
      <c r="B9" s="50"/>
      <c r="C9" s="50"/>
      <c r="D9" s="50"/>
      <c r="E9" s="50"/>
      <c r="F9" s="50"/>
      <c r="G9" s="3"/>
    </row>
    <row r="10" spans="1:7" ht="15.75" customHeight="1">
      <c r="A10" s="50" t="s">
        <v>14</v>
      </c>
      <c r="B10" s="50"/>
      <c r="C10" s="50"/>
      <c r="D10" s="50"/>
      <c r="E10" s="50"/>
      <c r="F10" s="50"/>
      <c r="G10" s="4"/>
    </row>
    <row r="11" spans="1:7" ht="10.5" customHeight="1">
      <c r="A11" s="13"/>
      <c r="B11" s="13"/>
      <c r="C11" s="13"/>
      <c r="D11" s="13"/>
      <c r="E11" s="13"/>
      <c r="F11" s="14"/>
      <c r="G11" s="5"/>
    </row>
    <row r="12" spans="1:6" ht="15.75" customHeight="1">
      <c r="A12" s="42" t="s">
        <v>15</v>
      </c>
      <c r="B12" s="42" t="s">
        <v>28</v>
      </c>
      <c r="C12" s="43" t="s">
        <v>29</v>
      </c>
      <c r="D12" s="44"/>
      <c r="E12" s="44"/>
      <c r="F12" s="45"/>
    </row>
    <row r="13" spans="1:6" ht="18" customHeight="1">
      <c r="A13" s="42"/>
      <c r="B13" s="42"/>
      <c r="C13" s="46"/>
      <c r="D13" s="47"/>
      <c r="E13" s="47"/>
      <c r="F13" s="48"/>
    </row>
    <row r="14" spans="1:6" ht="0.75" customHeight="1">
      <c r="A14" s="42"/>
      <c r="B14" s="42"/>
      <c r="C14" s="42">
        <v>2014</v>
      </c>
      <c r="D14" s="42">
        <v>2015</v>
      </c>
      <c r="E14" s="42">
        <v>2016</v>
      </c>
      <c r="F14" s="51" t="s">
        <v>0</v>
      </c>
    </row>
    <row r="15" spans="1:10" ht="30" customHeight="1">
      <c r="A15" s="42"/>
      <c r="B15" s="42"/>
      <c r="C15" s="42"/>
      <c r="D15" s="42"/>
      <c r="E15" s="42"/>
      <c r="F15" s="51"/>
      <c r="G15" s="58">
        <v>2014</v>
      </c>
      <c r="H15" s="42">
        <v>2015</v>
      </c>
      <c r="I15" s="42">
        <v>2016</v>
      </c>
      <c r="J15" s="52" t="s">
        <v>0</v>
      </c>
    </row>
    <row r="16" spans="1:10" ht="15.75" customHeight="1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9">
        <v>8</v>
      </c>
      <c r="G16" s="45"/>
      <c r="H16" s="49"/>
      <c r="I16" s="49"/>
      <c r="J16" s="53"/>
    </row>
    <row r="17" spans="1:10" ht="15.75" customHeight="1">
      <c r="A17" s="41" t="s">
        <v>27</v>
      </c>
      <c r="B17" s="18" t="s">
        <v>0</v>
      </c>
      <c r="C17" s="23">
        <f>C18+C19+C20+C21+C22+C23</f>
        <v>11164.6</v>
      </c>
      <c r="D17" s="23">
        <f>D18+D19+D20+D21+D22+D23</f>
        <v>12240</v>
      </c>
      <c r="E17" s="23">
        <f>E18+E19+E20+E21+E22+E23</f>
        <v>12240</v>
      </c>
      <c r="F17" s="23">
        <f>F18+F19+F20+F21+F22+F23</f>
        <v>27480</v>
      </c>
      <c r="G17" s="20">
        <f>C24+C27+C30+C46+C49</f>
        <v>11164.6</v>
      </c>
      <c r="H17" s="20">
        <f>D24+D27+D30+D46+D49</f>
        <v>12240</v>
      </c>
      <c r="I17" s="20">
        <f>E24+E27+E30+E46+E49</f>
        <v>12240</v>
      </c>
      <c r="J17" s="20">
        <f>F24+F27+F30+F46+F49</f>
        <v>27480</v>
      </c>
    </row>
    <row r="18" spans="1:6" ht="33" customHeight="1">
      <c r="A18" s="41"/>
      <c r="B18" s="15" t="s">
        <v>1</v>
      </c>
      <c r="C18" s="16">
        <f>C25+C31</f>
        <v>641</v>
      </c>
      <c r="D18" s="16">
        <f>D25+D31</f>
        <v>641</v>
      </c>
      <c r="E18" s="16">
        <f>E25+E31</f>
        <v>641</v>
      </c>
      <c r="F18" s="16">
        <f>F25+F31</f>
        <v>1923</v>
      </c>
    </row>
    <row r="19" spans="1:6" ht="30" customHeight="1">
      <c r="A19" s="41"/>
      <c r="B19" s="15" t="s">
        <v>2</v>
      </c>
      <c r="C19" s="16">
        <f>C28</f>
        <v>20</v>
      </c>
      <c r="D19" s="16">
        <f>D28</f>
        <v>20</v>
      </c>
      <c r="E19" s="16">
        <f>E28</f>
        <v>20</v>
      </c>
      <c r="F19" s="16">
        <f>F28</f>
        <v>60</v>
      </c>
    </row>
    <row r="20" spans="1:6" ht="27.75" customHeight="1">
      <c r="A20" s="41"/>
      <c r="B20" s="15" t="s">
        <v>3</v>
      </c>
      <c r="C20" s="16">
        <f>C50</f>
        <v>2250</v>
      </c>
      <c r="D20" s="16">
        <f>D50</f>
        <v>2250</v>
      </c>
      <c r="E20" s="16">
        <f>E50</f>
        <v>2250</v>
      </c>
      <c r="F20" s="16">
        <f>F50</f>
        <v>6750</v>
      </c>
    </row>
    <row r="21" spans="1:6" ht="25.5" customHeight="1">
      <c r="A21" s="41"/>
      <c r="B21" s="15" t="s">
        <v>17</v>
      </c>
      <c r="C21" s="16">
        <f>C29+C32+C46+C51</f>
        <v>5480</v>
      </c>
      <c r="D21" s="16">
        <f>D29+D32+D46+D51</f>
        <v>5480</v>
      </c>
      <c r="E21" s="16">
        <f>E29+E32+E46+E51</f>
        <v>5480</v>
      </c>
      <c r="F21" s="16">
        <f>F29+F32+F46+F51</f>
        <v>16440</v>
      </c>
    </row>
    <row r="22" spans="1:6" ht="25.5" customHeight="1">
      <c r="A22" s="41"/>
      <c r="B22" s="15" t="s">
        <v>16</v>
      </c>
      <c r="C22" s="16">
        <f>C26+C33</f>
        <v>569</v>
      </c>
      <c r="D22" s="16">
        <f>D26+D33</f>
        <v>569</v>
      </c>
      <c r="E22" s="16">
        <f>E26+E33</f>
        <v>569</v>
      </c>
      <c r="F22" s="16">
        <f>F26+F33</f>
        <v>1707</v>
      </c>
    </row>
    <row r="23" spans="1:8" ht="32.25" customHeight="1">
      <c r="A23" s="41"/>
      <c r="B23" s="15" t="s">
        <v>26</v>
      </c>
      <c r="C23" s="16">
        <f>C34</f>
        <v>2204.6</v>
      </c>
      <c r="D23" s="16">
        <f>D34</f>
        <v>3280</v>
      </c>
      <c r="E23" s="16">
        <f>E34</f>
        <v>3280</v>
      </c>
      <c r="F23" s="16">
        <f>F34</f>
        <v>600</v>
      </c>
      <c r="H23" s="2"/>
    </row>
    <row r="24" spans="1:8" ht="18" customHeight="1">
      <c r="A24" s="54" t="s">
        <v>5</v>
      </c>
      <c r="B24" s="18" t="s">
        <v>0</v>
      </c>
      <c r="C24" s="19">
        <v>90</v>
      </c>
      <c r="D24" s="19">
        <v>90</v>
      </c>
      <c r="E24" s="19">
        <v>90</v>
      </c>
      <c r="F24" s="19">
        <f>F25+F26</f>
        <v>270</v>
      </c>
      <c r="H24" s="2"/>
    </row>
    <row r="25" spans="1:8" ht="35.25" customHeight="1">
      <c r="A25" s="54"/>
      <c r="B25" s="15" t="s">
        <v>1</v>
      </c>
      <c r="C25" s="16">
        <f>C24*90%</f>
        <v>81</v>
      </c>
      <c r="D25" s="16">
        <f>D24*90%</f>
        <v>81</v>
      </c>
      <c r="E25" s="16">
        <f>E24*90%</f>
        <v>81</v>
      </c>
      <c r="F25" s="17">
        <f>C25+D25+E25</f>
        <v>243</v>
      </c>
      <c r="H25" s="2"/>
    </row>
    <row r="26" spans="1:6" ht="24" customHeight="1">
      <c r="A26" s="57"/>
      <c r="B26" s="15" t="s">
        <v>16</v>
      </c>
      <c r="C26" s="16">
        <f>C24*10%</f>
        <v>9</v>
      </c>
      <c r="D26" s="16">
        <f>D24*10%</f>
        <v>9</v>
      </c>
      <c r="E26" s="16">
        <f>E24*10%</f>
        <v>9</v>
      </c>
      <c r="F26" s="17">
        <f>C26+D26+E26</f>
        <v>27</v>
      </c>
    </row>
    <row r="27" spans="1:6" ht="27.75" customHeight="1">
      <c r="A27" s="54" t="s">
        <v>18</v>
      </c>
      <c r="B27" s="18" t="s">
        <v>0</v>
      </c>
      <c r="C27" s="19">
        <v>25</v>
      </c>
      <c r="D27" s="19">
        <v>25</v>
      </c>
      <c r="E27" s="19">
        <v>25</v>
      </c>
      <c r="F27" s="19">
        <f>F28+F29</f>
        <v>75</v>
      </c>
    </row>
    <row r="28" spans="1:6" ht="37.5" customHeight="1">
      <c r="A28" s="57"/>
      <c r="B28" s="15" t="s">
        <v>2</v>
      </c>
      <c r="C28" s="16">
        <v>20</v>
      </c>
      <c r="D28" s="16">
        <v>20</v>
      </c>
      <c r="E28" s="16">
        <v>20</v>
      </c>
      <c r="F28" s="17">
        <f>C28+D28+E28</f>
        <v>60</v>
      </c>
    </row>
    <row r="29" spans="1:6" ht="27.75" customHeight="1">
      <c r="A29" s="57"/>
      <c r="B29" s="15" t="s">
        <v>17</v>
      </c>
      <c r="C29" s="16">
        <v>5</v>
      </c>
      <c r="D29" s="16">
        <v>5</v>
      </c>
      <c r="E29" s="16">
        <v>5</v>
      </c>
      <c r="F29" s="17">
        <f>C29+D29+E29</f>
        <v>15</v>
      </c>
    </row>
    <row r="30" spans="1:6" ht="24" customHeight="1">
      <c r="A30" s="54" t="s">
        <v>19</v>
      </c>
      <c r="B30" s="18" t="s">
        <v>0</v>
      </c>
      <c r="C30" s="19">
        <f>C31+C32+C33+C34</f>
        <v>3524.6</v>
      </c>
      <c r="D30" s="19">
        <f>D31+D32+D33+D34</f>
        <v>4600</v>
      </c>
      <c r="E30" s="19">
        <f>E31+E32+E33+E34</f>
        <v>4600</v>
      </c>
      <c r="F30" s="19">
        <f>F31+F32+F33+F34</f>
        <v>4560</v>
      </c>
    </row>
    <row r="31" spans="1:6" ht="36" customHeight="1">
      <c r="A31" s="57"/>
      <c r="B31" s="15" t="s">
        <v>4</v>
      </c>
      <c r="C31" s="16">
        <f>C36</f>
        <v>560</v>
      </c>
      <c r="D31" s="16">
        <f>D36</f>
        <v>560</v>
      </c>
      <c r="E31" s="16">
        <f>E36</f>
        <v>560</v>
      </c>
      <c r="F31" s="16">
        <f>F36</f>
        <v>1680</v>
      </c>
    </row>
    <row r="32" spans="1:6" ht="24.75" customHeight="1">
      <c r="A32" s="57"/>
      <c r="B32" s="15" t="s">
        <v>17</v>
      </c>
      <c r="C32" s="16">
        <f aca="true" t="shared" si="0" ref="C32:F33">C37+C40+C43</f>
        <v>200</v>
      </c>
      <c r="D32" s="16">
        <f t="shared" si="0"/>
        <v>200</v>
      </c>
      <c r="E32" s="16">
        <f t="shared" si="0"/>
        <v>200</v>
      </c>
      <c r="F32" s="16">
        <f t="shared" si="0"/>
        <v>600</v>
      </c>
    </row>
    <row r="33" spans="1:6" ht="24.75" customHeight="1">
      <c r="A33" s="57"/>
      <c r="B33" s="15" t="s">
        <v>16</v>
      </c>
      <c r="C33" s="16">
        <f t="shared" si="0"/>
        <v>560</v>
      </c>
      <c r="D33" s="16">
        <f t="shared" si="0"/>
        <v>560</v>
      </c>
      <c r="E33" s="16">
        <f t="shared" si="0"/>
        <v>560</v>
      </c>
      <c r="F33" s="16">
        <f t="shared" si="0"/>
        <v>1680</v>
      </c>
    </row>
    <row r="34" spans="1:7" s="21" customFormat="1" ht="36" customHeight="1">
      <c r="A34" s="57"/>
      <c r="B34" s="15" t="s">
        <v>26</v>
      </c>
      <c r="C34" s="17">
        <v>2204.6</v>
      </c>
      <c r="D34" s="17">
        <v>3280</v>
      </c>
      <c r="E34" s="17">
        <v>3280</v>
      </c>
      <c r="F34" s="17">
        <f>F45</f>
        <v>600</v>
      </c>
      <c r="G34" s="1"/>
    </row>
    <row r="35" spans="1:7" ht="24" customHeight="1">
      <c r="A35" s="54" t="s">
        <v>30</v>
      </c>
      <c r="B35" s="15" t="s">
        <v>0</v>
      </c>
      <c r="C35" s="16">
        <v>800</v>
      </c>
      <c r="D35" s="16">
        <v>800</v>
      </c>
      <c r="E35" s="16">
        <v>800</v>
      </c>
      <c r="F35" s="16">
        <f>F36+F38</f>
        <v>2160</v>
      </c>
      <c r="G35" s="1"/>
    </row>
    <row r="36" spans="1:7" ht="36" customHeight="1">
      <c r="A36" s="54"/>
      <c r="B36" s="15" t="s">
        <v>4</v>
      </c>
      <c r="C36" s="17">
        <f>C35*70%</f>
        <v>560</v>
      </c>
      <c r="D36" s="17">
        <f>D35*70%</f>
        <v>560</v>
      </c>
      <c r="E36" s="17">
        <f>E35*70%</f>
        <v>560</v>
      </c>
      <c r="F36" s="17">
        <f aca="true" t="shared" si="1" ref="F36:F51">C36+D36+E36</f>
        <v>1680</v>
      </c>
      <c r="G36" s="1"/>
    </row>
    <row r="37" spans="1:7" ht="25.5" customHeight="1">
      <c r="A37" s="54"/>
      <c r="B37" s="15" t="s">
        <v>17</v>
      </c>
      <c r="C37" s="17">
        <f>C35*10%</f>
        <v>80</v>
      </c>
      <c r="D37" s="17">
        <f>D35*10%</f>
        <v>80</v>
      </c>
      <c r="E37" s="17">
        <f>E35*10%</f>
        <v>80</v>
      </c>
      <c r="F37" s="17">
        <f t="shared" si="1"/>
        <v>240</v>
      </c>
      <c r="G37" s="1"/>
    </row>
    <row r="38" spans="1:6" ht="25.5" customHeight="1">
      <c r="A38" s="55"/>
      <c r="B38" s="15" t="s">
        <v>16</v>
      </c>
      <c r="C38" s="16">
        <f>C35*20%</f>
        <v>160</v>
      </c>
      <c r="D38" s="16">
        <f>D35*20%</f>
        <v>160</v>
      </c>
      <c r="E38" s="16">
        <f>E35*20%</f>
        <v>160</v>
      </c>
      <c r="F38" s="17">
        <f t="shared" si="1"/>
        <v>480</v>
      </c>
    </row>
    <row r="39" spans="1:6" ht="24" customHeight="1">
      <c r="A39" s="59" t="s">
        <v>20</v>
      </c>
      <c r="B39" s="15" t="s">
        <v>0</v>
      </c>
      <c r="C39" s="16">
        <f>C40+C41</f>
        <v>300</v>
      </c>
      <c r="D39" s="16">
        <f>D40+D41</f>
        <v>300</v>
      </c>
      <c r="E39" s="16">
        <f>E40+E41</f>
        <v>300</v>
      </c>
      <c r="F39" s="16">
        <f>F40+F41</f>
        <v>900</v>
      </c>
    </row>
    <row r="40" spans="1:6" ht="29.25" customHeight="1">
      <c r="A40" s="55"/>
      <c r="B40" s="15" t="s">
        <v>17</v>
      </c>
      <c r="C40" s="16">
        <v>100</v>
      </c>
      <c r="D40" s="16">
        <v>100</v>
      </c>
      <c r="E40" s="16">
        <v>100</v>
      </c>
      <c r="F40" s="17">
        <f t="shared" si="1"/>
        <v>300</v>
      </c>
    </row>
    <row r="41" spans="1:6" ht="46.5" customHeight="1">
      <c r="A41" s="55"/>
      <c r="B41" s="15" t="s">
        <v>16</v>
      </c>
      <c r="C41" s="16">
        <v>200</v>
      </c>
      <c r="D41" s="16">
        <v>200</v>
      </c>
      <c r="E41" s="16">
        <v>200</v>
      </c>
      <c r="F41" s="17">
        <f t="shared" si="1"/>
        <v>600</v>
      </c>
    </row>
    <row r="42" spans="1:6" ht="16.5" customHeight="1">
      <c r="A42" s="56" t="s">
        <v>25</v>
      </c>
      <c r="B42" s="15" t="s">
        <v>0</v>
      </c>
      <c r="C42" s="16">
        <f>C43+C44+C45</f>
        <v>420</v>
      </c>
      <c r="D42" s="16">
        <f>D43+D44+D45</f>
        <v>420</v>
      </c>
      <c r="E42" s="16">
        <f>E43+E44+E45</f>
        <v>420</v>
      </c>
      <c r="F42" s="16">
        <f>F43+F44+F45</f>
        <v>1260</v>
      </c>
    </row>
    <row r="43" spans="1:6" ht="15.75" customHeight="1">
      <c r="A43" s="55"/>
      <c r="B43" s="15" t="s">
        <v>17</v>
      </c>
      <c r="C43" s="16">
        <v>20</v>
      </c>
      <c r="D43" s="16">
        <v>20</v>
      </c>
      <c r="E43" s="16">
        <v>20</v>
      </c>
      <c r="F43" s="17">
        <f t="shared" si="1"/>
        <v>60</v>
      </c>
    </row>
    <row r="44" spans="1:6" ht="27" customHeight="1">
      <c r="A44" s="55"/>
      <c r="B44" s="15" t="s">
        <v>16</v>
      </c>
      <c r="C44" s="16">
        <v>200</v>
      </c>
      <c r="D44" s="16">
        <v>200</v>
      </c>
      <c r="E44" s="16">
        <v>200</v>
      </c>
      <c r="F44" s="17">
        <f t="shared" si="1"/>
        <v>600</v>
      </c>
    </row>
    <row r="45" spans="1:6" ht="31.5" customHeight="1">
      <c r="A45" s="55"/>
      <c r="B45" s="15" t="s">
        <v>26</v>
      </c>
      <c r="C45" s="16">
        <v>200</v>
      </c>
      <c r="D45" s="16">
        <v>200</v>
      </c>
      <c r="E45" s="16">
        <v>200</v>
      </c>
      <c r="F45" s="17">
        <f t="shared" si="1"/>
        <v>600</v>
      </c>
    </row>
    <row r="46" spans="1:6" ht="101.25" customHeight="1">
      <c r="A46" s="15" t="s">
        <v>21</v>
      </c>
      <c r="B46" s="15" t="s">
        <v>17</v>
      </c>
      <c r="C46" s="19">
        <f>C47+C48</f>
        <v>25</v>
      </c>
      <c r="D46" s="19">
        <f>D47+D48</f>
        <v>25</v>
      </c>
      <c r="E46" s="19">
        <f>E47+E48</f>
        <v>25</v>
      </c>
      <c r="F46" s="19">
        <f>F47+F48</f>
        <v>75</v>
      </c>
    </row>
    <row r="47" spans="1:6" ht="75" customHeight="1">
      <c r="A47" s="24" t="s">
        <v>22</v>
      </c>
      <c r="B47" s="15" t="s">
        <v>17</v>
      </c>
      <c r="C47" s="16">
        <v>5</v>
      </c>
      <c r="D47" s="16">
        <v>5</v>
      </c>
      <c r="E47" s="16">
        <v>5</v>
      </c>
      <c r="F47" s="17">
        <f t="shared" si="1"/>
        <v>15</v>
      </c>
    </row>
    <row r="48" spans="1:6" ht="62.25" customHeight="1" thickBot="1">
      <c r="A48" s="24" t="s">
        <v>23</v>
      </c>
      <c r="B48" s="15" t="s">
        <v>17</v>
      </c>
      <c r="C48" s="16">
        <v>20</v>
      </c>
      <c r="D48" s="16">
        <v>20</v>
      </c>
      <c r="E48" s="16">
        <v>20</v>
      </c>
      <c r="F48" s="17">
        <f t="shared" si="1"/>
        <v>60</v>
      </c>
    </row>
    <row r="49" spans="1:11" ht="29.25" customHeight="1">
      <c r="A49" s="54" t="s">
        <v>24</v>
      </c>
      <c r="B49" s="18" t="s">
        <v>0</v>
      </c>
      <c r="C49" s="19">
        <v>7500</v>
      </c>
      <c r="D49" s="19">
        <v>7500</v>
      </c>
      <c r="E49" s="19">
        <v>7500</v>
      </c>
      <c r="F49" s="23">
        <f t="shared" si="1"/>
        <v>22500</v>
      </c>
      <c r="K49" s="6"/>
    </row>
    <row r="50" spans="1:12" ht="39" customHeight="1">
      <c r="A50" s="55"/>
      <c r="B50" s="15" t="s">
        <v>3</v>
      </c>
      <c r="C50" s="16">
        <f>C49*30%</f>
        <v>2250</v>
      </c>
      <c r="D50" s="16">
        <f>D49*30%</f>
        <v>2250</v>
      </c>
      <c r="E50" s="16">
        <f>E49*30%</f>
        <v>2250</v>
      </c>
      <c r="F50" s="17">
        <f t="shared" si="1"/>
        <v>6750</v>
      </c>
      <c r="K50" s="7"/>
      <c r="L50" s="8"/>
    </row>
    <row r="51" spans="1:12" ht="29.25" customHeight="1">
      <c r="A51" s="55"/>
      <c r="B51" s="25" t="s">
        <v>17</v>
      </c>
      <c r="C51" s="17">
        <f>C49*70%</f>
        <v>5250</v>
      </c>
      <c r="D51" s="17">
        <f>D49*70%</f>
        <v>5250</v>
      </c>
      <c r="E51" s="17">
        <f>E49*70%</f>
        <v>5250</v>
      </c>
      <c r="F51" s="17">
        <f t="shared" si="1"/>
        <v>15750</v>
      </c>
      <c r="K51" s="7"/>
      <c r="L51" s="8"/>
    </row>
  </sheetData>
  <sheetProtection/>
  <mergeCells count="23">
    <mergeCell ref="J15:J16"/>
    <mergeCell ref="A49:A51"/>
    <mergeCell ref="A42:A45"/>
    <mergeCell ref="A30:A34"/>
    <mergeCell ref="G15:G16"/>
    <mergeCell ref="A24:A26"/>
    <mergeCell ref="A27:A29"/>
    <mergeCell ref="A35:A38"/>
    <mergeCell ref="A39:A41"/>
    <mergeCell ref="H15:H16"/>
    <mergeCell ref="I15:I16"/>
    <mergeCell ref="A7:G7"/>
    <mergeCell ref="A8:F8"/>
    <mergeCell ref="A10:F10"/>
    <mergeCell ref="A9:F9"/>
    <mergeCell ref="F14:F15"/>
    <mergeCell ref="A17:A23"/>
    <mergeCell ref="C14:C15"/>
    <mergeCell ref="D14:D15"/>
    <mergeCell ref="E14:E15"/>
    <mergeCell ref="A12:A15"/>
    <mergeCell ref="B12:B15"/>
    <mergeCell ref="C12:F13"/>
  </mergeCells>
  <printOptions/>
  <pageMargins left="0.2362204724409449" right="0.1968503937007874" top="0.5511811023622047" bottom="0.2755905511811024" header="0.31496062992125984" footer="0.5118110236220472"/>
  <pageSetup horizontalDpi="600" verticalDpi="600" orientation="landscape" paperSize="9" scale="99" r:id="rId1"/>
  <rowBreaks count="1" manualBreakCount="1">
    <brk id="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t.kvasova</dc:creator>
  <cp:keywords/>
  <dc:description/>
  <cp:lastModifiedBy>Вершинина</cp:lastModifiedBy>
  <cp:lastPrinted>2013-10-18T08:17:38Z</cp:lastPrinted>
  <dcterms:created xsi:type="dcterms:W3CDTF">2013-08-02T02:52:38Z</dcterms:created>
  <dcterms:modified xsi:type="dcterms:W3CDTF">2013-10-18T08:17:41Z</dcterms:modified>
  <cp:category/>
  <cp:version/>
  <cp:contentType/>
  <cp:contentStatus/>
</cp:coreProperties>
</file>